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lkirkcollege-my.sharepoint.com/personal/jnickel_selkirk_ca/Documents/H Drive/"/>
    </mc:Choice>
  </mc:AlternateContent>
  <xr:revisionPtr revIDLastSave="217" documentId="8_{F6BD96DE-7DB2-43E7-A35B-AA7906B07E36}" xr6:coauthVersionLast="47" xr6:coauthVersionMax="47" xr10:uidLastSave="{3DE91254-3419-4388-84C6-261298050F04}"/>
  <bookViews>
    <workbookView xWindow="2730" yWindow="2730" windowWidth="21600" windowHeight="11385" xr2:uid="{FCF965E9-558A-45EB-AEFC-60EE1529FC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1" l="1"/>
  <c r="D32" i="1"/>
  <c r="D31" i="1"/>
  <c r="D30" i="1"/>
  <c r="D29" i="1"/>
  <c r="D28" i="1"/>
  <c r="D27" i="1"/>
  <c r="D26" i="1"/>
  <c r="D25" i="1"/>
  <c r="D24" i="1"/>
  <c r="D23" i="1"/>
  <c r="D16" i="1"/>
  <c r="N16" i="1" s="1"/>
  <c r="D15" i="1"/>
  <c r="N15" i="1" s="1"/>
  <c r="D14" i="1"/>
  <c r="N14" i="1" s="1"/>
  <c r="D13" i="1"/>
  <c r="N13" i="1" s="1"/>
  <c r="D12" i="1"/>
  <c r="R13" i="1" s="1"/>
  <c r="D11" i="1"/>
  <c r="R12" i="1" s="1"/>
  <c r="D10" i="1"/>
  <c r="R11" i="1" s="1"/>
  <c r="D9" i="1"/>
  <c r="R10" i="1" s="1"/>
  <c r="D8" i="1"/>
  <c r="Q8" i="1" s="1"/>
  <c r="D7" i="1"/>
  <c r="N7" i="1" s="1"/>
  <c r="D6" i="1"/>
  <c r="U8" i="1" s="1"/>
  <c r="X15" i="1" l="1"/>
  <c r="X16" i="1"/>
  <c r="X14" i="1"/>
  <c r="N12" i="1"/>
  <c r="R7" i="1"/>
  <c r="R9" i="1"/>
  <c r="U15" i="1"/>
  <c r="Q7" i="1"/>
  <c r="U6" i="1"/>
  <c r="N11" i="1"/>
  <c r="X11" i="1" s="1"/>
  <c r="R8" i="1"/>
  <c r="R6" i="1"/>
  <c r="N10" i="1"/>
  <c r="X10" i="1" s="1"/>
  <c r="U7" i="1"/>
  <c r="X7" i="1" s="1"/>
  <c r="Q6" i="1"/>
  <c r="N9" i="1"/>
  <c r="Q16" i="1"/>
  <c r="N8" i="1"/>
  <c r="U16" i="1"/>
  <c r="Q15" i="1"/>
  <c r="Q14" i="1"/>
  <c r="R15" i="1"/>
  <c r="U14" i="1"/>
  <c r="Q13" i="1"/>
  <c r="X13" i="1" s="1"/>
  <c r="R14" i="1"/>
  <c r="U13" i="1"/>
  <c r="Q12" i="1"/>
  <c r="U12" i="1"/>
  <c r="Q11" i="1"/>
  <c r="U11" i="1"/>
  <c r="Q10" i="1"/>
  <c r="U10" i="1"/>
  <c r="Q9" i="1"/>
  <c r="U9" i="1"/>
  <c r="R16" i="1"/>
  <c r="N6" i="1"/>
  <c r="X6" i="1" l="1"/>
  <c r="N23" i="1" s="1"/>
  <c r="X8" i="1"/>
  <c r="N25" i="1" s="1"/>
  <c r="N33" i="1"/>
  <c r="N24" i="1"/>
  <c r="X9" i="1"/>
  <c r="X12" i="1"/>
  <c r="N31" i="1"/>
  <c r="N32" i="1"/>
  <c r="N26" i="1"/>
  <c r="N29" i="1"/>
  <c r="N27" i="1"/>
  <c r="N30" i="1"/>
  <c r="N28" i="1"/>
</calcChain>
</file>

<file path=xl/sharedStrings.xml><?xml version="1.0" encoding="utf-8"?>
<sst xmlns="http://schemas.openxmlformats.org/spreadsheetml/2006/main" count="46" uniqueCount="27">
  <si>
    <t>Last Contract</t>
  </si>
  <si>
    <t>STEP</t>
  </si>
  <si>
    <t>Annual</t>
  </si>
  <si>
    <t>Monthly</t>
  </si>
  <si>
    <t>April 1, 2024*</t>
  </si>
  <si>
    <t>Calculated Pay $455+3.24% yr 1, +6.75% yr 2, and +2% yr 3</t>
  </si>
  <si>
    <t>Total Gross at 100%</t>
  </si>
  <si>
    <t>Calculated Pay $364+3.24% yr 1, +6.75% yr 2, and +2% yr 3</t>
  </si>
  <si>
    <t>Additional Pay 3 months @ 2022 Rate @ Step as of April 2022</t>
  </si>
  <si>
    <t>9 Months @ 2022 Rate @ +1 step</t>
  </si>
  <si>
    <t>For April 1 2022 to June 30 2022</t>
  </si>
  <si>
    <t>For July 1 2022 to March 31 2023</t>
  </si>
  <si>
    <t>For April 1 2023 to June 30 2023</t>
  </si>
  <si>
    <t>3 Months @ 2023 Rate @ +1 step</t>
  </si>
  <si>
    <t>For July 1 2023 to Sept 2 2023</t>
  </si>
  <si>
    <t>2.065 Months @ 2023 rate +2steps</t>
  </si>
  <si>
    <t>Your step in April 2022 was:</t>
  </si>
  <si>
    <t>If you had a non-100% contract, modify the table above.</t>
  </si>
  <si>
    <t>You can modify this to your contract % for this period:      What was your % contract in W22?</t>
  </si>
  <si>
    <t>What was your % contract in F22-W23?</t>
  </si>
  <si>
    <t>What was your % contract in F23?</t>
  </si>
  <si>
    <t>Step</t>
  </si>
  <si>
    <r>
      <t xml:space="preserve">Total Gross Retro Pay, given your </t>
    </r>
    <r>
      <rPr>
        <b/>
        <sz val="11"/>
        <color theme="1"/>
        <rFont val="Calibri"/>
        <family val="2"/>
        <scheme val="minor"/>
      </rPr>
      <t>step as of April 2022</t>
    </r>
    <r>
      <rPr>
        <sz val="11"/>
        <color theme="1"/>
        <rFont val="Calibri"/>
        <family val="2"/>
        <scheme val="minor"/>
      </rPr>
      <t xml:space="preserve">. (-2 steps from your current step in Fall 23) </t>
    </r>
  </si>
  <si>
    <t>Faculty</t>
  </si>
  <si>
    <t>Faculty Assistant</t>
  </si>
  <si>
    <t>For Faculty Assistants, the retro pay is 80% of Faculty pay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</si>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</sst>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4" fillId="0" borderId="6" xfId="0" applyNumberFormat="1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164" fontId="0" fillId="0" borderId="0" xfId="1" applyFont="1"/>
    <xf numFmtId="2" fontId="0" fillId="0" borderId="0" xfId="1" applyNumberFormat="1" applyFont="1" applyAlignment="1">
      <alignment horizontal="center"/>
    </xf>
    <xf numFmtId="164" fontId="2" fillId="0" borderId="0" xfId="1" applyFont="1"/>
    <xf numFmtId="0" fontId="0" fillId="0" borderId="0" xfId="0" applyAlignment="1">
      <alignment horizontal="center" wrapText="1"/>
    </xf>
    <xf numFmtId="164" fontId="2" fillId="5" borderId="0" xfId="1" applyFont="1" applyFill="1" applyAlignment="1">
      <alignment horizontal="center"/>
    </xf>
    <xf numFmtId="1" fontId="0" fillId="5" borderId="0" xfId="1" applyNumberFormat="1" applyFont="1" applyFill="1" applyAlignment="1">
      <alignment horizontal="center"/>
    </xf>
    <xf numFmtId="2" fontId="0" fillId="0" borderId="0" xfId="1" applyNumberFormat="1" applyFont="1" applyAlignment="1">
      <alignment horizontal="center" wrapText="1"/>
    </xf>
    <xf numFmtId="0" fontId="0" fillId="0" borderId="9" xfId="0" applyBorder="1"/>
    <xf numFmtId="0" fontId="2" fillId="0" borderId="9" xfId="0" applyFont="1" applyBorder="1"/>
    <xf numFmtId="2" fontId="0" fillId="0" borderId="9" xfId="1" applyNumberFormat="1" applyFont="1" applyBorder="1" applyAlignment="1">
      <alignment horizontal="center"/>
    </xf>
    <xf numFmtId="9" fontId="0" fillId="0" borderId="10" xfId="2" applyFont="1" applyBorder="1" applyAlignment="1">
      <alignment horizontal="center"/>
    </xf>
    <xf numFmtId="2" fontId="0" fillId="0" borderId="11" xfId="1" applyNumberFormat="1" applyFont="1" applyBorder="1" applyAlignment="1">
      <alignment horizontal="center"/>
    </xf>
    <xf numFmtId="9" fontId="0" fillId="0" borderId="6" xfId="2" applyFont="1" applyBorder="1" applyAlignment="1">
      <alignment horizontal="center"/>
    </xf>
    <xf numFmtId="9" fontId="0" fillId="0" borderId="0" xfId="2" applyFont="1" applyBorder="1" applyAlignment="1">
      <alignment horizontal="center"/>
    </xf>
    <xf numFmtId="0" fontId="3" fillId="0" borderId="9" xfId="0" applyFont="1" applyBorder="1" applyAlignment="1">
      <alignment horizontal="center" vertical="center" wrapText="1"/>
    </xf>
    <xf numFmtId="0" fontId="2" fillId="0" borderId="0" xfId="0" applyFont="1"/>
    <xf numFmtId="2" fontId="0" fillId="0" borderId="0" xfId="1" applyNumberFormat="1" applyFont="1" applyBorder="1" applyAlignment="1">
      <alignment horizontal="center"/>
    </xf>
    <xf numFmtId="2" fontId="0" fillId="0" borderId="1" xfId="1" applyNumberFormat="1" applyFont="1" applyBorder="1" applyAlignment="1">
      <alignment horizontal="center"/>
    </xf>
    <xf numFmtId="9" fontId="0" fillId="6" borderId="0" xfId="2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6" borderId="0" xfId="0" applyFill="1" applyAlignment="1">
      <alignment horizontal="center" wrapText="1"/>
    </xf>
    <xf numFmtId="0" fontId="0" fillId="0" borderId="10" xfId="0" applyBorder="1" applyAlignment="1">
      <alignment horizontal="right" wrapText="1" indent="1"/>
    </xf>
    <xf numFmtId="164" fontId="2" fillId="4" borderId="9" xfId="1" applyFont="1" applyFill="1" applyBorder="1"/>
    <xf numFmtId="0" fontId="0" fillId="4" borderId="10" xfId="0" applyFill="1" applyBorder="1"/>
    <xf numFmtId="164" fontId="2" fillId="4" borderId="11" xfId="1" applyFont="1" applyFill="1" applyBorder="1"/>
    <xf numFmtId="0" fontId="0" fillId="4" borderId="6" xfId="0" applyFill="1" applyBorder="1"/>
    <xf numFmtId="15" fontId="3" fillId="2" borderId="3" xfId="0" applyNumberFormat="1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9" fontId="0" fillId="3" borderId="8" xfId="2" applyFont="1" applyFill="1" applyBorder="1" applyAlignment="1">
      <alignment horizontal="center" wrapText="1"/>
    </xf>
    <xf numFmtId="9" fontId="0" fillId="3" borderId="10" xfId="2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2" fontId="0" fillId="0" borderId="0" xfId="1" applyNumberFormat="1" applyFont="1" applyAlignment="1">
      <alignment horizontal="center" wrapText="1"/>
    </xf>
    <xf numFmtId="0" fontId="0" fillId="0" borderId="7" xfId="0" applyBorder="1" applyAlignment="1">
      <alignment horizontal="right" wrapText="1"/>
    </xf>
    <xf numFmtId="0" fontId="0" fillId="0" borderId="9" xfId="0" applyBorder="1" applyAlignment="1">
      <alignment horizontal="right" wrapText="1"/>
    </xf>
    <xf numFmtId="0" fontId="0" fillId="0" borderId="7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2EA52-675C-4732-8041-4BEDF816DBA6}">
  <dimension ref="B1:Z34"/>
  <sheetViews>
    <sheetView tabSelected="1" topLeftCell="N1" workbookViewId="0">
      <selection activeCell="X6" sqref="X6"/>
    </sheetView>
  </sheetViews>
  <sheetFormatPr defaultRowHeight="15" x14ac:dyDescent="0.25"/>
  <cols>
    <col min="5" max="5" width="3.7109375" customWidth="1"/>
    <col min="13" max="13" width="2" customWidth="1"/>
    <col min="14" max="14" width="54.42578125" customWidth="1"/>
    <col min="15" max="15" width="7.140625" customWidth="1"/>
    <col min="16" max="16" width="3.28515625" customWidth="1"/>
    <col min="17" max="18" width="29.7109375" customWidth="1"/>
    <col min="19" max="19" width="7.7109375" customWidth="1"/>
    <col min="20" max="20" width="2.7109375" customWidth="1"/>
    <col min="21" max="21" width="31.5703125" customWidth="1"/>
    <col min="22" max="22" width="7" customWidth="1"/>
    <col min="23" max="23" width="3.42578125" customWidth="1"/>
    <col min="24" max="24" width="30.85546875" customWidth="1"/>
    <col min="25" max="25" width="14.5703125" customWidth="1"/>
  </cols>
  <sheetData>
    <row r="1" spans="2:26" ht="15" customHeight="1" x14ac:dyDescent="0.25">
      <c r="B1" s="42" t="s">
        <v>23</v>
      </c>
      <c r="C1" s="42"/>
      <c r="D1" s="42"/>
      <c r="E1" s="42"/>
      <c r="F1" s="42"/>
      <c r="G1" s="42"/>
      <c r="H1" s="42"/>
      <c r="I1" s="42"/>
      <c r="J1" s="42"/>
      <c r="K1" s="42"/>
      <c r="L1" s="42"/>
      <c r="N1" s="45" t="s">
        <v>18</v>
      </c>
      <c r="O1" s="40">
        <v>1</v>
      </c>
      <c r="P1" s="24"/>
      <c r="Q1" s="47" t="s">
        <v>19</v>
      </c>
      <c r="R1" s="48"/>
      <c r="S1" s="40">
        <v>1</v>
      </c>
      <c r="T1" s="24"/>
      <c r="U1" s="34" t="s">
        <v>20</v>
      </c>
      <c r="V1" s="40">
        <v>1</v>
      </c>
      <c r="W1" s="24"/>
      <c r="X1" s="36" t="s">
        <v>22</v>
      </c>
      <c r="Y1" s="37"/>
      <c r="Z1" t="s">
        <v>26</v>
      </c>
    </row>
    <row r="2" spans="2:26" x14ac:dyDescent="0.25">
      <c r="N2" s="46"/>
      <c r="O2" s="41"/>
      <c r="P2" s="24"/>
      <c r="Q2" s="49"/>
      <c r="R2" s="50"/>
      <c r="S2" s="41"/>
      <c r="T2" s="24"/>
      <c r="U2" s="35"/>
      <c r="V2" s="41"/>
      <c r="W2" s="24"/>
      <c r="X2" s="38"/>
      <c r="Y2" s="39"/>
    </row>
    <row r="3" spans="2:26" ht="15.75" thickBot="1" x14ac:dyDescent="0.3">
      <c r="B3" s="53" t="s">
        <v>0</v>
      </c>
      <c r="C3" s="53"/>
      <c r="D3" s="53"/>
      <c r="F3" s="54" t="s">
        <v>5</v>
      </c>
      <c r="G3" s="54"/>
      <c r="H3" s="54"/>
      <c r="I3" s="54"/>
      <c r="J3" s="54"/>
      <c r="K3" s="54"/>
      <c r="L3" s="54"/>
      <c r="N3" s="46"/>
      <c r="O3" s="41"/>
      <c r="P3" s="24"/>
      <c r="Q3" s="49"/>
      <c r="R3" s="50"/>
      <c r="S3" s="41"/>
      <c r="T3" s="24"/>
      <c r="U3" s="35"/>
      <c r="V3" s="41"/>
      <c r="W3" s="24"/>
      <c r="X3" s="38"/>
      <c r="Y3" s="39"/>
    </row>
    <row r="4" spans="2:26" ht="15.75" thickBot="1" x14ac:dyDescent="0.3">
      <c r="B4" s="1" t="s">
        <v>1</v>
      </c>
      <c r="C4" s="32">
        <v>44287</v>
      </c>
      <c r="D4" s="33"/>
      <c r="F4" s="1" t="s">
        <v>1</v>
      </c>
      <c r="G4" s="32">
        <v>44652</v>
      </c>
      <c r="H4" s="33"/>
      <c r="I4" s="32">
        <v>45017</v>
      </c>
      <c r="J4" s="33"/>
      <c r="K4" s="51" t="s">
        <v>4</v>
      </c>
      <c r="L4" s="52"/>
      <c r="N4" s="13" t="s">
        <v>10</v>
      </c>
      <c r="O4" s="39"/>
      <c r="P4" s="9"/>
      <c r="Q4" s="13" t="s">
        <v>11</v>
      </c>
      <c r="R4" t="s">
        <v>12</v>
      </c>
      <c r="S4" s="39"/>
      <c r="T4" s="9"/>
      <c r="U4" s="13" t="s">
        <v>14</v>
      </c>
      <c r="V4" s="39"/>
      <c r="W4" s="26"/>
      <c r="X4" s="38"/>
      <c r="Y4" s="39"/>
    </row>
    <row r="5" spans="2:26" ht="15.75" thickBot="1" x14ac:dyDescent="0.3">
      <c r="B5" s="2"/>
      <c r="C5" s="3" t="s">
        <v>2</v>
      </c>
      <c r="D5" s="3" t="s">
        <v>3</v>
      </c>
      <c r="F5" s="2"/>
      <c r="G5" s="3" t="s">
        <v>2</v>
      </c>
      <c r="H5" s="3" t="s">
        <v>3</v>
      </c>
      <c r="I5" s="3" t="s">
        <v>2</v>
      </c>
      <c r="J5" s="3" t="s">
        <v>3</v>
      </c>
      <c r="K5" s="3" t="s">
        <v>2</v>
      </c>
      <c r="L5" s="3" t="s">
        <v>3</v>
      </c>
      <c r="N5" s="14" t="s">
        <v>8</v>
      </c>
      <c r="O5" s="39"/>
      <c r="P5" s="9"/>
      <c r="Q5" s="20" t="s">
        <v>9</v>
      </c>
      <c r="R5" s="21" t="s">
        <v>13</v>
      </c>
      <c r="S5" s="39"/>
      <c r="T5" s="9"/>
      <c r="U5" s="13" t="s">
        <v>15</v>
      </c>
      <c r="V5" s="39"/>
      <c r="W5" s="9"/>
      <c r="X5" s="14" t="s">
        <v>6</v>
      </c>
      <c r="Y5" s="27" t="s">
        <v>21</v>
      </c>
    </row>
    <row r="6" spans="2:26" ht="15.75" thickBot="1" x14ac:dyDescent="0.3">
      <c r="B6" s="2">
        <v>1</v>
      </c>
      <c r="C6" s="4">
        <v>98978</v>
      </c>
      <c r="D6" s="5">
        <f>C6/12</f>
        <v>8248.1666666666661</v>
      </c>
      <c r="F6" s="2">
        <v>1</v>
      </c>
      <c r="G6" s="4">
        <v>102655</v>
      </c>
      <c r="H6" s="5">
        <v>8554.58</v>
      </c>
      <c r="I6" s="4">
        <v>109584</v>
      </c>
      <c r="J6" s="5">
        <v>9132</v>
      </c>
      <c r="K6" s="4">
        <v>111776</v>
      </c>
      <c r="L6" s="5">
        <v>9314.67</v>
      </c>
      <c r="N6" s="15">
        <f>3*(H6-D6)</f>
        <v>919.2400000000016</v>
      </c>
      <c r="O6" s="16"/>
      <c r="P6" s="19"/>
      <c r="Q6" s="15">
        <f>9*(H6-D6)</f>
        <v>2757.7200000000048</v>
      </c>
      <c r="R6" s="22">
        <f>3*(J6-D6)</f>
        <v>2651.5000000000018</v>
      </c>
      <c r="S6" s="16"/>
      <c r="T6" s="19"/>
      <c r="U6" s="15">
        <f>2.065*(J6-D6)</f>
        <v>1825.1158333333346</v>
      </c>
      <c r="V6" s="16"/>
      <c r="W6" s="19"/>
      <c r="X6" s="28">
        <f>($O$1*N6)+($S$1*(Q6+R6))+($V$1*U6)</f>
        <v>8153.5758333333433</v>
      </c>
      <c r="Y6" s="29">
        <v>1</v>
      </c>
    </row>
    <row r="7" spans="2:26" ht="15.75" thickBot="1" x14ac:dyDescent="0.3">
      <c r="B7" s="2">
        <v>2</v>
      </c>
      <c r="C7" s="4">
        <v>92721</v>
      </c>
      <c r="D7" s="5">
        <f t="shared" ref="D7:D16" si="0">C7/12</f>
        <v>7726.75</v>
      </c>
      <c r="F7" s="2">
        <v>2</v>
      </c>
      <c r="G7" s="4">
        <v>96195</v>
      </c>
      <c r="H7" s="5">
        <v>8016.25</v>
      </c>
      <c r="I7" s="4">
        <v>102688</v>
      </c>
      <c r="J7" s="5">
        <v>8557.33</v>
      </c>
      <c r="K7" s="4">
        <v>104742</v>
      </c>
      <c r="L7" s="5">
        <v>8728.5</v>
      </c>
      <c r="N7" s="15">
        <f t="shared" ref="N7:N16" si="1">3*(H7-D7)</f>
        <v>868.5</v>
      </c>
      <c r="O7" s="16"/>
      <c r="P7" s="19"/>
      <c r="Q7" s="15">
        <f t="shared" ref="Q7:Q16" si="2">9*(H7-D7)</f>
        <v>2605.5</v>
      </c>
      <c r="R7" s="22">
        <f t="shared" ref="R7:R16" si="3">3*(J6-D6)</f>
        <v>2651.5000000000018</v>
      </c>
      <c r="S7" s="16"/>
      <c r="T7" s="19"/>
      <c r="U7" s="15">
        <f>2.065*(J6-D6)</f>
        <v>1825.1158333333346</v>
      </c>
      <c r="V7" s="16"/>
      <c r="W7" s="19"/>
      <c r="X7" s="28">
        <f t="shared" ref="X7:X16" si="4">($O$1*N7)+($S$1*(Q7+R7))+($V$1*U7)</f>
        <v>7950.6158333333369</v>
      </c>
      <c r="Y7" s="29">
        <v>2</v>
      </c>
    </row>
    <row r="8" spans="2:26" ht="15.75" thickBot="1" x14ac:dyDescent="0.3">
      <c r="B8" s="2">
        <v>3</v>
      </c>
      <c r="C8" s="4">
        <v>86367</v>
      </c>
      <c r="D8" s="5">
        <f t="shared" si="0"/>
        <v>7197.25</v>
      </c>
      <c r="F8" s="2">
        <v>3</v>
      </c>
      <c r="G8" s="4">
        <v>89635</v>
      </c>
      <c r="H8" s="5">
        <v>7469.58</v>
      </c>
      <c r="I8" s="4">
        <v>95685</v>
      </c>
      <c r="J8" s="5">
        <v>7973.75</v>
      </c>
      <c r="K8" s="4">
        <v>97599</v>
      </c>
      <c r="L8" s="5">
        <v>8133.25</v>
      </c>
      <c r="N8" s="15">
        <f t="shared" si="1"/>
        <v>816.98999999999978</v>
      </c>
      <c r="O8" s="16"/>
      <c r="P8" s="19"/>
      <c r="Q8" s="15">
        <f t="shared" si="2"/>
        <v>2450.9699999999993</v>
      </c>
      <c r="R8" s="22">
        <f t="shared" si="3"/>
        <v>2491.7399999999998</v>
      </c>
      <c r="S8" s="16"/>
      <c r="T8" s="19"/>
      <c r="U8" s="15">
        <f>2.065*(J6-D6)</f>
        <v>1825.1158333333346</v>
      </c>
      <c r="V8" s="16"/>
      <c r="W8" s="19"/>
      <c r="X8" s="28">
        <f t="shared" si="4"/>
        <v>7584.815833333334</v>
      </c>
      <c r="Y8" s="29">
        <v>3</v>
      </c>
    </row>
    <row r="9" spans="2:26" ht="15.75" thickBot="1" x14ac:dyDescent="0.3">
      <c r="B9" s="2">
        <v>4</v>
      </c>
      <c r="C9" s="4">
        <v>82836</v>
      </c>
      <c r="D9" s="5">
        <f t="shared" si="0"/>
        <v>6903</v>
      </c>
      <c r="F9" s="2">
        <v>4</v>
      </c>
      <c r="G9" s="4">
        <v>85990</v>
      </c>
      <c r="H9" s="5">
        <v>7165.83</v>
      </c>
      <c r="I9" s="4">
        <v>91794</v>
      </c>
      <c r="J9" s="5">
        <v>7649.5</v>
      </c>
      <c r="K9" s="4">
        <v>93630</v>
      </c>
      <c r="L9" s="5">
        <v>7802.5</v>
      </c>
      <c r="N9" s="15">
        <f t="shared" si="1"/>
        <v>788.48999999999978</v>
      </c>
      <c r="O9" s="16"/>
      <c r="P9" s="19"/>
      <c r="Q9" s="15">
        <f t="shared" si="2"/>
        <v>2365.4699999999993</v>
      </c>
      <c r="R9" s="22">
        <f t="shared" si="3"/>
        <v>2329.5</v>
      </c>
      <c r="S9" s="16"/>
      <c r="T9" s="19"/>
      <c r="U9" s="15">
        <f t="shared" ref="U9:U16" si="5">2.065*(J7-D7)</f>
        <v>1715.1476999999998</v>
      </c>
      <c r="V9" s="16"/>
      <c r="W9" s="19"/>
      <c r="X9" s="28">
        <f t="shared" si="4"/>
        <v>7198.6076999999987</v>
      </c>
      <c r="Y9" s="29">
        <v>4</v>
      </c>
    </row>
    <row r="10" spans="2:26" ht="15.75" thickBot="1" x14ac:dyDescent="0.3">
      <c r="B10" s="2">
        <v>5</v>
      </c>
      <c r="C10" s="4">
        <v>79799</v>
      </c>
      <c r="D10" s="5">
        <f t="shared" si="0"/>
        <v>6649.916666666667</v>
      </c>
      <c r="F10" s="2">
        <v>5</v>
      </c>
      <c r="G10" s="4">
        <v>82854</v>
      </c>
      <c r="H10" s="5">
        <v>6904.5</v>
      </c>
      <c r="I10" s="4">
        <v>88447</v>
      </c>
      <c r="J10" s="5">
        <v>7370.58</v>
      </c>
      <c r="K10" s="4">
        <v>90216</v>
      </c>
      <c r="L10" s="5">
        <v>7518</v>
      </c>
      <c r="N10" s="15">
        <f t="shared" si="1"/>
        <v>763.74999999999909</v>
      </c>
      <c r="O10" s="16"/>
      <c r="P10" s="19"/>
      <c r="Q10" s="15">
        <f t="shared" si="2"/>
        <v>2291.2499999999973</v>
      </c>
      <c r="R10" s="22">
        <f t="shared" si="3"/>
        <v>2239.5</v>
      </c>
      <c r="S10" s="16"/>
      <c r="T10" s="19"/>
      <c r="U10" s="15">
        <f t="shared" si="5"/>
        <v>1603.4724999999999</v>
      </c>
      <c r="V10" s="16"/>
      <c r="W10" s="19"/>
      <c r="X10" s="28">
        <f t="shared" si="4"/>
        <v>6897.9724999999962</v>
      </c>
      <c r="Y10" s="29">
        <v>5</v>
      </c>
    </row>
    <row r="11" spans="2:26" ht="15.75" thickBot="1" x14ac:dyDescent="0.3">
      <c r="B11" s="2">
        <v>6</v>
      </c>
      <c r="C11" s="4">
        <v>76768</v>
      </c>
      <c r="D11" s="5">
        <f t="shared" si="0"/>
        <v>6397.333333333333</v>
      </c>
      <c r="F11" s="2">
        <v>6</v>
      </c>
      <c r="G11" s="4">
        <v>79725</v>
      </c>
      <c r="H11" s="5">
        <v>6643.75</v>
      </c>
      <c r="I11" s="4">
        <v>85106</v>
      </c>
      <c r="J11" s="5">
        <v>7092.17</v>
      </c>
      <c r="K11" s="4">
        <v>86808</v>
      </c>
      <c r="L11" s="5">
        <v>7234</v>
      </c>
      <c r="N11" s="15">
        <f t="shared" si="1"/>
        <v>739.25000000000091</v>
      </c>
      <c r="O11" s="16"/>
      <c r="P11" s="19"/>
      <c r="Q11" s="15">
        <f t="shared" si="2"/>
        <v>2217.7500000000027</v>
      </c>
      <c r="R11" s="22">
        <f t="shared" si="3"/>
        <v>2161.9899999999989</v>
      </c>
      <c r="S11" s="16"/>
      <c r="T11" s="19"/>
      <c r="U11" s="15">
        <f t="shared" si="5"/>
        <v>1541.5225</v>
      </c>
      <c r="V11" s="16"/>
      <c r="W11" s="19"/>
      <c r="X11" s="28">
        <f t="shared" si="4"/>
        <v>6660.5125000000025</v>
      </c>
      <c r="Y11" s="29">
        <v>6</v>
      </c>
    </row>
    <row r="12" spans="2:26" ht="15.75" thickBot="1" x14ac:dyDescent="0.3">
      <c r="B12" s="2">
        <v>7</v>
      </c>
      <c r="C12" s="4">
        <v>73731</v>
      </c>
      <c r="D12" s="5">
        <f t="shared" si="0"/>
        <v>6144.25</v>
      </c>
      <c r="F12" s="2">
        <v>7</v>
      </c>
      <c r="G12" s="4">
        <v>76590</v>
      </c>
      <c r="H12" s="5">
        <v>6382.5</v>
      </c>
      <c r="I12" s="4">
        <v>81760</v>
      </c>
      <c r="J12" s="5">
        <v>6813.33</v>
      </c>
      <c r="K12" s="4">
        <v>83395</v>
      </c>
      <c r="L12" s="5">
        <v>6949.58</v>
      </c>
      <c r="N12" s="15">
        <f t="shared" si="1"/>
        <v>714.75</v>
      </c>
      <c r="O12" s="16"/>
      <c r="P12" s="19"/>
      <c r="Q12" s="15">
        <f t="shared" si="2"/>
        <v>2144.25</v>
      </c>
      <c r="R12" s="22">
        <f t="shared" si="3"/>
        <v>2084.5100000000011</v>
      </c>
      <c r="S12" s="16"/>
      <c r="T12" s="19"/>
      <c r="U12" s="15">
        <f t="shared" si="5"/>
        <v>1488.1697833333326</v>
      </c>
      <c r="V12" s="16"/>
      <c r="W12" s="19"/>
      <c r="X12" s="28">
        <f t="shared" si="4"/>
        <v>6431.6797833333339</v>
      </c>
      <c r="Y12" s="29">
        <v>7</v>
      </c>
    </row>
    <row r="13" spans="2:26" ht="15.75" thickBot="1" x14ac:dyDescent="0.3">
      <c r="B13" s="2">
        <v>8</v>
      </c>
      <c r="C13" s="4">
        <v>70699</v>
      </c>
      <c r="D13" s="5">
        <f t="shared" si="0"/>
        <v>5891.583333333333</v>
      </c>
      <c r="F13" s="2">
        <v>8</v>
      </c>
      <c r="G13" s="4">
        <v>73459</v>
      </c>
      <c r="H13" s="5">
        <v>6121.58</v>
      </c>
      <c r="I13" s="4">
        <v>78417</v>
      </c>
      <c r="J13" s="5">
        <v>6534.75</v>
      </c>
      <c r="K13" s="4">
        <v>79985</v>
      </c>
      <c r="L13" s="5">
        <v>6665.42</v>
      </c>
      <c r="N13" s="15">
        <f t="shared" si="1"/>
        <v>689.99000000000069</v>
      </c>
      <c r="O13" s="16"/>
      <c r="P13" s="19"/>
      <c r="Q13" s="15">
        <f t="shared" si="2"/>
        <v>2069.9700000000021</v>
      </c>
      <c r="R13" s="22">
        <f t="shared" si="3"/>
        <v>2007.2399999999998</v>
      </c>
      <c r="S13" s="16"/>
      <c r="T13" s="19"/>
      <c r="U13" s="15">
        <f t="shared" si="5"/>
        <v>1434.8377166666673</v>
      </c>
      <c r="V13" s="16"/>
      <c r="W13" s="19"/>
      <c r="X13" s="28">
        <f t="shared" si="4"/>
        <v>6202.0377166666694</v>
      </c>
      <c r="Y13" s="29">
        <v>8</v>
      </c>
    </row>
    <row r="14" spans="2:26" ht="15.75" thickBot="1" x14ac:dyDescent="0.3">
      <c r="B14" s="2">
        <v>9</v>
      </c>
      <c r="C14" s="4">
        <v>67664</v>
      </c>
      <c r="D14" s="5">
        <f t="shared" si="0"/>
        <v>5638.666666666667</v>
      </c>
      <c r="F14" s="2">
        <v>9</v>
      </c>
      <c r="G14" s="4">
        <v>70326</v>
      </c>
      <c r="H14" s="5">
        <v>5860.5</v>
      </c>
      <c r="I14" s="4">
        <v>75073</v>
      </c>
      <c r="J14" s="5">
        <v>6256.08</v>
      </c>
      <c r="K14" s="4">
        <v>76574</v>
      </c>
      <c r="L14" s="5">
        <v>6381.17</v>
      </c>
      <c r="N14" s="15">
        <f t="shared" si="1"/>
        <v>665.49999999999909</v>
      </c>
      <c r="O14" s="16"/>
      <c r="P14" s="19"/>
      <c r="Q14" s="15">
        <f t="shared" si="2"/>
        <v>1996.4999999999973</v>
      </c>
      <c r="R14" s="22">
        <f t="shared" si="3"/>
        <v>1929.5000000000009</v>
      </c>
      <c r="S14" s="16"/>
      <c r="T14" s="19"/>
      <c r="U14" s="15">
        <f t="shared" si="5"/>
        <v>1381.6501999999998</v>
      </c>
      <c r="V14" s="16"/>
      <c r="W14" s="19"/>
      <c r="X14" s="28">
        <f t="shared" si="4"/>
        <v>5973.1501999999973</v>
      </c>
      <c r="Y14" s="29">
        <v>9</v>
      </c>
    </row>
    <row r="15" spans="2:26" ht="15.75" thickBot="1" x14ac:dyDescent="0.3">
      <c r="B15" s="2">
        <v>10</v>
      </c>
      <c r="C15" s="4">
        <v>64628</v>
      </c>
      <c r="D15" s="5">
        <f t="shared" si="0"/>
        <v>5385.666666666667</v>
      </c>
      <c r="F15" s="2">
        <v>10</v>
      </c>
      <c r="G15" s="4">
        <v>67192</v>
      </c>
      <c r="H15" s="5">
        <v>5599.33</v>
      </c>
      <c r="I15" s="4">
        <v>71727</v>
      </c>
      <c r="J15" s="5">
        <v>5977.25</v>
      </c>
      <c r="K15" s="4">
        <v>73162</v>
      </c>
      <c r="L15" s="5">
        <v>6096.83</v>
      </c>
      <c r="N15" s="15">
        <f t="shared" si="1"/>
        <v>640.98999999999887</v>
      </c>
      <c r="O15" s="16"/>
      <c r="P15" s="19"/>
      <c r="Q15" s="15">
        <f t="shared" si="2"/>
        <v>1922.9699999999966</v>
      </c>
      <c r="R15" s="22">
        <f t="shared" si="3"/>
        <v>1852.2399999999989</v>
      </c>
      <c r="S15" s="16"/>
      <c r="T15" s="19"/>
      <c r="U15" s="15">
        <f t="shared" si="5"/>
        <v>1328.1391666666673</v>
      </c>
      <c r="V15" s="16"/>
      <c r="W15" s="19"/>
      <c r="X15" s="28">
        <f t="shared" si="4"/>
        <v>5744.3391666666612</v>
      </c>
      <c r="Y15" s="29">
        <v>10</v>
      </c>
    </row>
    <row r="16" spans="2:26" ht="15.75" thickBot="1" x14ac:dyDescent="0.3">
      <c r="B16" s="2">
        <v>11</v>
      </c>
      <c r="C16" s="4">
        <v>61596</v>
      </c>
      <c r="D16" s="5">
        <f t="shared" si="0"/>
        <v>5133</v>
      </c>
      <c r="F16" s="2">
        <v>11</v>
      </c>
      <c r="G16" s="4">
        <v>64061</v>
      </c>
      <c r="H16" s="5">
        <v>5338.42</v>
      </c>
      <c r="I16" s="4">
        <v>68385</v>
      </c>
      <c r="J16" s="5">
        <v>5698.75</v>
      </c>
      <c r="K16" s="4">
        <v>69753</v>
      </c>
      <c r="L16" s="5">
        <v>5812.75</v>
      </c>
      <c r="N16" s="17">
        <f t="shared" si="1"/>
        <v>616.26000000000022</v>
      </c>
      <c r="O16" s="18"/>
      <c r="P16" s="19"/>
      <c r="Q16" s="17">
        <f t="shared" si="2"/>
        <v>1848.7800000000007</v>
      </c>
      <c r="R16" s="23">
        <f t="shared" si="3"/>
        <v>1774.7499999999991</v>
      </c>
      <c r="S16" s="18"/>
      <c r="T16" s="19"/>
      <c r="U16" s="17">
        <f t="shared" si="5"/>
        <v>1274.9585333333325</v>
      </c>
      <c r="V16" s="18"/>
      <c r="W16" s="19"/>
      <c r="X16" s="30">
        <f t="shared" si="4"/>
        <v>5514.7485333333325</v>
      </c>
      <c r="Y16" s="31">
        <v>11</v>
      </c>
    </row>
    <row r="17" spans="2:24" x14ac:dyDescent="0.25">
      <c r="N17" s="7"/>
      <c r="O17" s="7"/>
      <c r="P17" s="7"/>
      <c r="Q17" s="7"/>
      <c r="R17" s="7"/>
      <c r="S17" s="7"/>
      <c r="T17" s="7"/>
      <c r="U17" s="7"/>
      <c r="V17" s="7"/>
      <c r="W17" s="7"/>
      <c r="X17" s="8"/>
    </row>
    <row r="18" spans="2:24" x14ac:dyDescent="0.25">
      <c r="B18" s="43" t="s">
        <v>24</v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N18" s="7"/>
      <c r="O18" s="7"/>
      <c r="P18" s="7"/>
      <c r="Q18" s="7"/>
      <c r="R18" s="7"/>
      <c r="S18" s="7"/>
      <c r="T18" s="7"/>
      <c r="U18" s="7"/>
      <c r="V18" s="7"/>
      <c r="W18" s="7"/>
      <c r="X18" s="8"/>
    </row>
    <row r="19" spans="2:24" x14ac:dyDescent="0.25"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N19" s="7"/>
      <c r="O19" s="7"/>
      <c r="P19" s="7"/>
      <c r="Q19" s="7"/>
      <c r="R19" s="7"/>
      <c r="S19" s="7"/>
      <c r="T19" s="7"/>
      <c r="U19" s="7"/>
      <c r="V19" s="7"/>
      <c r="W19" s="7"/>
      <c r="X19" s="8"/>
    </row>
    <row r="20" spans="2:24" ht="15.75" thickBot="1" x14ac:dyDescent="0.3">
      <c r="B20" s="53" t="s">
        <v>0</v>
      </c>
      <c r="C20" s="53"/>
      <c r="D20" s="53"/>
      <c r="F20" s="54" t="s">
        <v>7</v>
      </c>
      <c r="G20" s="54"/>
      <c r="H20" s="54"/>
      <c r="I20" s="54"/>
      <c r="J20" s="54"/>
      <c r="K20" s="54"/>
      <c r="L20" s="54"/>
      <c r="N20" s="7" t="s">
        <v>25</v>
      </c>
      <c r="O20" s="44" t="s">
        <v>16</v>
      </c>
      <c r="P20" s="12"/>
      <c r="Q20" s="7"/>
      <c r="R20" s="7"/>
      <c r="S20" s="7"/>
      <c r="T20" s="7"/>
      <c r="U20" s="7"/>
      <c r="V20" s="7"/>
      <c r="W20" s="7"/>
      <c r="X20" s="8"/>
    </row>
    <row r="21" spans="2:24" ht="15.75" thickBot="1" x14ac:dyDescent="0.3">
      <c r="B21" s="1" t="s">
        <v>1</v>
      </c>
      <c r="C21" s="32">
        <v>44287</v>
      </c>
      <c r="D21" s="33"/>
      <c r="F21" s="1" t="s">
        <v>1</v>
      </c>
      <c r="G21" s="32">
        <v>44652</v>
      </c>
      <c r="H21" s="33"/>
      <c r="I21" s="32">
        <v>45017</v>
      </c>
      <c r="J21" s="33"/>
      <c r="K21" s="51" t="s">
        <v>4</v>
      </c>
      <c r="L21" s="52"/>
      <c r="N21" s="7" t="s">
        <v>17</v>
      </c>
      <c r="O21" s="44"/>
      <c r="P21" s="12"/>
      <c r="Q21" s="7"/>
      <c r="R21" s="7"/>
      <c r="S21" s="7"/>
      <c r="T21" s="7"/>
      <c r="U21" s="7"/>
      <c r="V21" s="7"/>
      <c r="W21" s="7"/>
      <c r="X21" s="8"/>
    </row>
    <row r="22" spans="2:24" ht="15.75" thickBot="1" x14ac:dyDescent="0.3">
      <c r="B22" s="2"/>
      <c r="C22" s="3" t="s">
        <v>2</v>
      </c>
      <c r="D22" s="3" t="s">
        <v>3</v>
      </c>
      <c r="F22" s="2"/>
      <c r="G22" s="3" t="s">
        <v>2</v>
      </c>
      <c r="H22" s="3" t="s">
        <v>3</v>
      </c>
      <c r="I22" s="3" t="s">
        <v>2</v>
      </c>
      <c r="J22" s="3" t="s">
        <v>3</v>
      </c>
      <c r="K22" s="3" t="s">
        <v>2</v>
      </c>
      <c r="L22" s="3" t="s">
        <v>3</v>
      </c>
      <c r="N22" s="7"/>
      <c r="O22" s="44"/>
      <c r="P22" s="12"/>
      <c r="Q22" s="7"/>
      <c r="R22" s="7"/>
      <c r="S22" s="7"/>
      <c r="T22" s="7"/>
      <c r="U22" s="7"/>
      <c r="V22" s="7"/>
      <c r="W22" s="7"/>
      <c r="X22" s="8"/>
    </row>
    <row r="23" spans="2:24" ht="15.75" thickBot="1" x14ac:dyDescent="0.3">
      <c r="B23" s="2">
        <v>1</v>
      </c>
      <c r="C23" s="4">
        <v>79182</v>
      </c>
      <c r="D23" s="5">
        <f>C23/12</f>
        <v>6598.5</v>
      </c>
      <c r="F23" s="2">
        <v>1</v>
      </c>
      <c r="G23" s="4">
        <v>82124</v>
      </c>
      <c r="H23" s="5">
        <v>6843.67</v>
      </c>
      <c r="I23" s="4">
        <v>87667</v>
      </c>
      <c r="J23" s="5">
        <v>7305.58</v>
      </c>
      <c r="K23" s="4">
        <v>89421</v>
      </c>
      <c r="L23" s="5">
        <v>7451.75</v>
      </c>
      <c r="N23" s="10">
        <f>0.8*X6</f>
        <v>6522.8606666666747</v>
      </c>
      <c r="O23" s="11">
        <v>1</v>
      </c>
      <c r="P23" s="11"/>
      <c r="Q23" s="7"/>
      <c r="R23" s="7"/>
      <c r="S23" s="7"/>
      <c r="T23" s="7"/>
      <c r="U23" s="7"/>
      <c r="V23" s="7"/>
      <c r="W23" s="7"/>
      <c r="X23" s="8"/>
    </row>
    <row r="24" spans="2:24" ht="15.75" thickBot="1" x14ac:dyDescent="0.3">
      <c r="B24" s="2">
        <v>2</v>
      </c>
      <c r="C24" s="4">
        <v>74176</v>
      </c>
      <c r="D24" s="5">
        <f t="shared" ref="D24:D33" si="6">C24/12</f>
        <v>6181.333333333333</v>
      </c>
      <c r="F24" s="2">
        <v>2</v>
      </c>
      <c r="G24" s="4">
        <v>76956</v>
      </c>
      <c r="H24" s="5">
        <v>6413</v>
      </c>
      <c r="I24" s="4">
        <v>82150</v>
      </c>
      <c r="J24" s="5">
        <v>6845.83</v>
      </c>
      <c r="K24" s="4">
        <v>83794</v>
      </c>
      <c r="L24" s="5">
        <v>6982.83</v>
      </c>
      <c r="N24" s="10">
        <f t="shared" ref="N24:N33" si="7">0.8*X7</f>
        <v>6360.4926666666697</v>
      </c>
      <c r="O24" s="11">
        <v>2</v>
      </c>
      <c r="P24" s="11"/>
      <c r="Q24" s="7"/>
      <c r="R24" s="7"/>
      <c r="S24" s="7"/>
      <c r="T24" s="7"/>
      <c r="U24" s="7"/>
      <c r="V24" s="7"/>
      <c r="W24" s="7"/>
      <c r="X24" s="8"/>
    </row>
    <row r="25" spans="2:24" ht="15.75" thickBot="1" x14ac:dyDescent="0.3">
      <c r="B25" s="2">
        <v>3</v>
      </c>
      <c r="C25" s="4">
        <v>69095</v>
      </c>
      <c r="D25" s="5">
        <f t="shared" si="6"/>
        <v>5757.916666666667</v>
      </c>
      <c r="F25" s="2">
        <v>3</v>
      </c>
      <c r="G25" s="4">
        <v>71708</v>
      </c>
      <c r="H25" s="5">
        <v>5975.67</v>
      </c>
      <c r="I25" s="4">
        <v>76548</v>
      </c>
      <c r="J25" s="5">
        <v>6379</v>
      </c>
      <c r="K25" s="4">
        <v>78079</v>
      </c>
      <c r="L25" s="5">
        <v>6506.58</v>
      </c>
      <c r="N25" s="10">
        <f t="shared" si="7"/>
        <v>6067.8526666666676</v>
      </c>
      <c r="O25" s="11">
        <v>3</v>
      </c>
      <c r="P25" s="11"/>
      <c r="Q25" s="7"/>
      <c r="R25" s="7"/>
      <c r="S25" s="7"/>
      <c r="T25" s="7"/>
      <c r="U25" s="7"/>
      <c r="V25" s="7"/>
      <c r="W25" s="7"/>
      <c r="X25" s="8"/>
    </row>
    <row r="26" spans="2:24" ht="15.75" thickBot="1" x14ac:dyDescent="0.3">
      <c r="B26" s="2">
        <v>4</v>
      </c>
      <c r="C26" s="4">
        <v>66266</v>
      </c>
      <c r="D26" s="5">
        <f t="shared" si="6"/>
        <v>5522.166666666667</v>
      </c>
      <c r="F26" s="2">
        <v>4</v>
      </c>
      <c r="G26" s="4">
        <v>68792</v>
      </c>
      <c r="H26" s="5">
        <v>5732.67</v>
      </c>
      <c r="I26" s="4">
        <v>73435</v>
      </c>
      <c r="J26" s="5">
        <v>6119.58</v>
      </c>
      <c r="K26" s="4">
        <v>74904</v>
      </c>
      <c r="L26" s="5">
        <v>6242</v>
      </c>
      <c r="N26" s="10">
        <f t="shared" si="7"/>
        <v>5758.8861599999991</v>
      </c>
      <c r="O26" s="11">
        <v>4</v>
      </c>
      <c r="P26" s="11"/>
      <c r="Q26" s="7"/>
      <c r="R26" s="7"/>
      <c r="S26" s="7"/>
      <c r="T26" s="7"/>
      <c r="U26" s="7"/>
      <c r="V26" s="7"/>
      <c r="W26" s="7"/>
      <c r="X26" s="8"/>
    </row>
    <row r="27" spans="2:24" ht="15.75" thickBot="1" x14ac:dyDescent="0.3">
      <c r="B27" s="2">
        <v>5</v>
      </c>
      <c r="C27" s="4">
        <v>63840</v>
      </c>
      <c r="D27" s="5">
        <f t="shared" si="6"/>
        <v>5320</v>
      </c>
      <c r="F27" s="2">
        <v>5</v>
      </c>
      <c r="G27" s="4">
        <v>66283</v>
      </c>
      <c r="H27" s="5">
        <v>5523.58</v>
      </c>
      <c r="I27" s="4">
        <v>70758</v>
      </c>
      <c r="J27" s="5">
        <v>5896.5</v>
      </c>
      <c r="K27" s="4">
        <v>72173</v>
      </c>
      <c r="L27" s="5">
        <v>6014.42</v>
      </c>
      <c r="N27" s="10">
        <f t="shared" si="7"/>
        <v>5518.377999999997</v>
      </c>
      <c r="O27" s="11">
        <v>5</v>
      </c>
      <c r="P27" s="11"/>
      <c r="Q27" s="7"/>
      <c r="R27" s="7"/>
      <c r="S27" s="7"/>
      <c r="T27" s="7"/>
      <c r="U27" s="7"/>
      <c r="V27" s="7"/>
      <c r="W27" s="7"/>
      <c r="X27" s="8"/>
    </row>
    <row r="28" spans="2:24" ht="15.75" thickBot="1" x14ac:dyDescent="0.3">
      <c r="B28" s="2">
        <v>6</v>
      </c>
      <c r="C28" s="4">
        <v>61412</v>
      </c>
      <c r="D28" s="5">
        <f t="shared" si="6"/>
        <v>5117.666666666667</v>
      </c>
      <c r="F28" s="2">
        <v>6</v>
      </c>
      <c r="G28" s="4">
        <v>63780</v>
      </c>
      <c r="H28" s="5">
        <v>5315</v>
      </c>
      <c r="I28" s="4">
        <v>68085</v>
      </c>
      <c r="J28" s="5">
        <v>5673.75</v>
      </c>
      <c r="K28" s="4">
        <v>69446</v>
      </c>
      <c r="L28" s="5">
        <v>5787.17</v>
      </c>
      <c r="N28" s="10">
        <f t="shared" si="7"/>
        <v>5328.4100000000026</v>
      </c>
      <c r="O28" s="11">
        <v>6</v>
      </c>
      <c r="P28" s="11"/>
      <c r="Q28" s="7"/>
      <c r="R28" s="7"/>
      <c r="S28" s="7"/>
      <c r="T28" s="7"/>
      <c r="U28" s="7"/>
      <c r="V28" s="7"/>
      <c r="W28" s="7"/>
      <c r="X28" s="8"/>
    </row>
    <row r="29" spans="2:24" ht="15.75" thickBot="1" x14ac:dyDescent="0.3">
      <c r="B29" s="2">
        <v>7</v>
      </c>
      <c r="C29" s="4">
        <v>58987</v>
      </c>
      <c r="D29" s="5">
        <f t="shared" si="6"/>
        <v>4915.583333333333</v>
      </c>
      <c r="F29" s="2">
        <v>7</v>
      </c>
      <c r="G29" s="4">
        <v>61272</v>
      </c>
      <c r="H29" s="5">
        <v>5106</v>
      </c>
      <c r="I29" s="4">
        <v>65408</v>
      </c>
      <c r="J29" s="5">
        <v>5450.67</v>
      </c>
      <c r="K29" s="4">
        <v>66716</v>
      </c>
      <c r="L29" s="5">
        <v>5559.67</v>
      </c>
      <c r="N29" s="10">
        <f t="shared" si="7"/>
        <v>5145.3438266666672</v>
      </c>
      <c r="O29" s="11">
        <v>7</v>
      </c>
      <c r="P29" s="11"/>
      <c r="Q29" s="7"/>
      <c r="R29" s="7"/>
      <c r="S29" s="7"/>
      <c r="T29" s="7"/>
      <c r="U29" s="7"/>
      <c r="V29" s="7"/>
      <c r="W29" s="7"/>
      <c r="X29" s="8"/>
    </row>
    <row r="30" spans="2:24" ht="15.75" thickBot="1" x14ac:dyDescent="0.3">
      <c r="B30" s="2">
        <v>8</v>
      </c>
      <c r="C30" s="4">
        <v>56559</v>
      </c>
      <c r="D30" s="5">
        <f t="shared" si="6"/>
        <v>4713.25</v>
      </c>
      <c r="F30" s="2">
        <v>8</v>
      </c>
      <c r="G30" s="4">
        <v>58767</v>
      </c>
      <c r="H30" s="5">
        <v>4897.25</v>
      </c>
      <c r="I30" s="4">
        <v>62734</v>
      </c>
      <c r="J30" s="5">
        <v>5227.83</v>
      </c>
      <c r="K30" s="4">
        <v>63988</v>
      </c>
      <c r="L30" s="5">
        <v>5332.33</v>
      </c>
      <c r="N30" s="10">
        <f t="shared" si="7"/>
        <v>4961.6301733333357</v>
      </c>
      <c r="O30" s="11">
        <v>8</v>
      </c>
      <c r="P30" s="11"/>
      <c r="Q30" s="7"/>
      <c r="R30" s="7"/>
      <c r="S30" s="7"/>
      <c r="T30" s="7"/>
      <c r="U30" s="7"/>
      <c r="V30" s="7"/>
      <c r="W30" s="7"/>
      <c r="X30" s="8"/>
    </row>
    <row r="31" spans="2:24" ht="15.75" thickBot="1" x14ac:dyDescent="0.3">
      <c r="B31" s="2">
        <v>9</v>
      </c>
      <c r="C31" s="4">
        <v>54130</v>
      </c>
      <c r="D31" s="5">
        <f t="shared" si="6"/>
        <v>4510.833333333333</v>
      </c>
      <c r="F31" s="2">
        <v>9</v>
      </c>
      <c r="G31" s="4">
        <v>56261</v>
      </c>
      <c r="H31" s="5">
        <v>4688.42</v>
      </c>
      <c r="I31" s="4">
        <v>60058</v>
      </c>
      <c r="J31" s="5">
        <v>5004.83</v>
      </c>
      <c r="K31" s="4">
        <v>61259</v>
      </c>
      <c r="L31" s="5">
        <v>5104.92</v>
      </c>
      <c r="N31" s="10">
        <f t="shared" si="7"/>
        <v>4778.5201599999982</v>
      </c>
      <c r="O31" s="11">
        <v>9</v>
      </c>
      <c r="P31" s="11"/>
      <c r="Q31" s="7"/>
      <c r="R31" s="7"/>
      <c r="S31" s="7"/>
      <c r="T31" s="7"/>
      <c r="U31" s="7"/>
      <c r="V31" s="7"/>
      <c r="W31" s="7"/>
      <c r="X31" s="8"/>
    </row>
    <row r="32" spans="2:24" ht="15.75" thickBot="1" x14ac:dyDescent="0.3">
      <c r="B32" s="2">
        <v>10</v>
      </c>
      <c r="C32" s="4">
        <v>51705</v>
      </c>
      <c r="D32" s="5">
        <f t="shared" si="6"/>
        <v>4308.75</v>
      </c>
      <c r="F32" s="2">
        <v>10</v>
      </c>
      <c r="G32" s="4">
        <v>53754</v>
      </c>
      <c r="H32" s="5">
        <v>4479.5</v>
      </c>
      <c r="I32" s="4">
        <v>57382</v>
      </c>
      <c r="J32" s="5">
        <v>4781.83</v>
      </c>
      <c r="K32" s="4">
        <v>58530</v>
      </c>
      <c r="L32" s="5">
        <v>4877.5</v>
      </c>
      <c r="N32" s="10">
        <f t="shared" si="7"/>
        <v>4595.4713333333293</v>
      </c>
      <c r="O32" s="11">
        <v>10</v>
      </c>
      <c r="P32" s="11"/>
      <c r="Q32" s="7"/>
      <c r="R32" s="7"/>
      <c r="S32" s="7"/>
      <c r="T32" s="7"/>
      <c r="U32" s="7"/>
      <c r="V32" s="7"/>
      <c r="W32" s="7"/>
      <c r="X32" s="8"/>
    </row>
    <row r="33" spans="2:24" ht="15.75" thickBot="1" x14ac:dyDescent="0.3">
      <c r="B33" s="2">
        <v>11</v>
      </c>
      <c r="C33" s="4">
        <v>49279</v>
      </c>
      <c r="D33" s="5">
        <f t="shared" si="6"/>
        <v>4106.583333333333</v>
      </c>
      <c r="F33" s="2">
        <v>11</v>
      </c>
      <c r="G33" s="4">
        <v>51249</v>
      </c>
      <c r="H33" s="5">
        <v>4270.75</v>
      </c>
      <c r="I33" s="4">
        <v>54708</v>
      </c>
      <c r="J33" s="5">
        <v>4559</v>
      </c>
      <c r="K33" s="4">
        <v>55802</v>
      </c>
      <c r="L33" s="5">
        <v>4650.17</v>
      </c>
      <c r="N33" s="10">
        <f t="shared" si="7"/>
        <v>4411.7988266666662</v>
      </c>
      <c r="O33" s="11">
        <v>11</v>
      </c>
      <c r="P33" s="11"/>
      <c r="Q33" s="7"/>
      <c r="R33" s="7"/>
      <c r="S33" s="7"/>
      <c r="T33" s="7"/>
      <c r="U33" s="7"/>
      <c r="V33" s="7"/>
      <c r="W33" s="7"/>
      <c r="X33" s="8"/>
    </row>
    <row r="34" spans="2:24" x14ac:dyDescent="0.25"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</sheetData>
  <mergeCells count="25">
    <mergeCell ref="B3:D3"/>
    <mergeCell ref="C4:D4"/>
    <mergeCell ref="B20:D20"/>
    <mergeCell ref="C21:D21"/>
    <mergeCell ref="F3:L3"/>
    <mergeCell ref="G4:H4"/>
    <mergeCell ref="I4:J4"/>
    <mergeCell ref="K4:L4"/>
    <mergeCell ref="F20:L20"/>
    <mergeCell ref="G21:H21"/>
    <mergeCell ref="U1:U3"/>
    <mergeCell ref="X1:Y4"/>
    <mergeCell ref="O4:O5"/>
    <mergeCell ref="S4:S5"/>
    <mergeCell ref="V4:V5"/>
    <mergeCell ref="O1:O3"/>
    <mergeCell ref="S1:S3"/>
    <mergeCell ref="V1:V3"/>
    <mergeCell ref="B1:L1"/>
    <mergeCell ref="B18:L18"/>
    <mergeCell ref="O20:O22"/>
    <mergeCell ref="N1:N3"/>
    <mergeCell ref="Q1:R3"/>
    <mergeCell ref="I21:J21"/>
    <mergeCell ref="K21:L2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4771efb-2dc9-4232-8cd4-41d7c71f485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967D57BB27C234FA4BAC6C2A5E8D841" ma:contentTypeVersion="16" ma:contentTypeDescription="Create a new document." ma:contentTypeScope="" ma:versionID="38f5c10b2efeae66041a21e7bccb6f6a">
  <xsd:schema xmlns:xsd="http://www.w3.org/2001/XMLSchema" xmlns:xs="http://www.w3.org/2001/XMLSchema" xmlns:p="http://schemas.microsoft.com/office/2006/metadata/properties" xmlns:ns3="94771efb-2dc9-4232-8cd4-41d7c71f485f" xmlns:ns4="396e895e-98ff-4de7-9f32-d659cacd03f8" targetNamespace="http://schemas.microsoft.com/office/2006/metadata/properties" ma:root="true" ma:fieldsID="42b617c233500b083913682e9a193e7b" ns3:_="" ns4:_="">
    <xsd:import namespace="94771efb-2dc9-4232-8cd4-41d7c71f485f"/>
    <xsd:import namespace="396e895e-98ff-4de7-9f32-d659cacd03f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771efb-2dc9-4232-8cd4-41d7c71f48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6e895e-98ff-4de7-9f32-d659cacd03f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0F07EE-E0A9-4ED1-A4A2-083DC4BA90C0}">
  <ds:schemaRefs>
    <ds:schemaRef ds:uri="396e895e-98ff-4de7-9f32-d659cacd03f8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94771efb-2dc9-4232-8cd4-41d7c71f485f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D3D5A5E-BD50-4CDC-BC2E-78AE14C16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872722-9E72-4FF0-BA2D-8209D2520B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771efb-2dc9-4232-8cd4-41d7c71f485f"/>
    <ds:schemaRef ds:uri="396e895e-98ff-4de7-9f32-d659cacd03f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Selkirk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jnickel</dc:creator>
  <cp:lastModifiedBy>Jason Nickel</cp:lastModifiedBy>
  <dcterms:created xsi:type="dcterms:W3CDTF">2023-10-16T19:21:48Z</dcterms:created>
  <dcterms:modified xsi:type="dcterms:W3CDTF">2023-10-26T20:18:11Z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0x0101005967D57BB27C234FA4BAC6C2A5E8D841</vt:lpwstr>
  </property>
</Properties>
</file>